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Print_Area" localSheetId="0">Sheet1!$A$1:$E$37</definedName>
  </definedNames>
  <calcPr calcId="144525"/>
</workbook>
</file>

<file path=xl/sharedStrings.xml><?xml version="1.0" encoding="utf-8"?>
<sst xmlns="http://schemas.openxmlformats.org/spreadsheetml/2006/main" count="42" uniqueCount="32">
  <si>
    <t>附表1：</t>
  </si>
  <si>
    <t>揭东区2023年省级以上生态公益林效益补偿资金汇总表</t>
  </si>
  <si>
    <t>单位盖章：</t>
  </si>
  <si>
    <t>（一）集体户</t>
  </si>
  <si>
    <t>镇</t>
  </si>
  <si>
    <t>损失性补偿资金</t>
  </si>
  <si>
    <t>生态性补偿资金</t>
  </si>
  <si>
    <t>合计</t>
  </si>
  <si>
    <t>镇级管理费</t>
  </si>
  <si>
    <t>村级管理费</t>
  </si>
  <si>
    <t>龙尾镇</t>
  </si>
  <si>
    <t>白塔镇</t>
  </si>
  <si>
    <t>霖磐镇</t>
  </si>
  <si>
    <t>桂岭镇</t>
  </si>
  <si>
    <t>玉湖镇</t>
  </si>
  <si>
    <t>新亨镇</t>
  </si>
  <si>
    <t>锡场镇</t>
  </si>
  <si>
    <t>埔田镇</t>
  </si>
  <si>
    <t>曲溪镇</t>
  </si>
  <si>
    <t>云路镇</t>
  </si>
  <si>
    <t>玉窖镇</t>
  </si>
  <si>
    <t>林科所</t>
  </si>
  <si>
    <t>（二）一卡通</t>
  </si>
  <si>
    <t>农商银行</t>
  </si>
  <si>
    <t>户数</t>
  </si>
  <si>
    <t>金额</t>
  </si>
  <si>
    <t>小计</t>
  </si>
  <si>
    <t>1.损失性补偿资金(元)</t>
  </si>
  <si>
    <t>2.区级管理及管护费(元)</t>
  </si>
  <si>
    <t>3.镇级管理费(元)</t>
  </si>
  <si>
    <t>4.村级管理费（元)</t>
  </si>
  <si>
    <t>总合计：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</si>
</sst>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6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&#25581;&#19996;&#21306;2023&#24180;&#21439;&#20197;&#19979;&#36164;&#37329;&#23433;&#2549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本县资金安排表"/>
      <sheetName val="区财政局"/>
      <sheetName val="龙尾镇"/>
      <sheetName val="白塔镇"/>
      <sheetName val="霖磐镇"/>
      <sheetName val="桂岭镇"/>
      <sheetName val="玉湖镇"/>
      <sheetName val="新亨镇"/>
      <sheetName val="锡场镇"/>
      <sheetName val="埔田镇"/>
      <sheetName val="曲溪镇"/>
      <sheetName val="云路镇"/>
      <sheetName val="玉窖镇"/>
      <sheetName val="林科所"/>
    </sheetNames>
    <sheetDataSet>
      <sheetData sheetId="0"/>
      <sheetData sheetId="1"/>
      <sheetData sheetId="2">
        <row r="5">
          <cell r="L5">
            <v>212.61</v>
          </cell>
        </row>
        <row r="6">
          <cell r="L6">
            <v>158.46</v>
          </cell>
        </row>
        <row r="7">
          <cell r="L7">
            <v>735.87</v>
          </cell>
        </row>
      </sheetData>
      <sheetData sheetId="3">
        <row r="5">
          <cell r="L5">
            <v>307.23</v>
          </cell>
        </row>
        <row r="6">
          <cell r="L6">
            <v>833.91</v>
          </cell>
        </row>
        <row r="7">
          <cell r="L7">
            <v>585.96</v>
          </cell>
        </row>
      </sheetData>
      <sheetData sheetId="4">
        <row r="5">
          <cell r="L5">
            <v>151.62</v>
          </cell>
        </row>
      </sheetData>
      <sheetData sheetId="5">
        <row r="5">
          <cell r="L5">
            <v>102.03</v>
          </cell>
        </row>
        <row r="6">
          <cell r="L6">
            <v>81.51</v>
          </cell>
        </row>
      </sheetData>
      <sheetData sheetId="6"/>
      <sheetData sheetId="7"/>
      <sheetData sheetId="8">
        <row r="5">
          <cell r="L5">
            <v>1155.39</v>
          </cell>
        </row>
        <row r="6">
          <cell r="L6">
            <v>505.7</v>
          </cell>
        </row>
        <row r="7">
          <cell r="L7">
            <v>1173.63</v>
          </cell>
        </row>
        <row r="8">
          <cell r="L8">
            <v>939.36</v>
          </cell>
        </row>
        <row r="9">
          <cell r="L9">
            <v>355.36</v>
          </cell>
        </row>
      </sheetData>
      <sheetData sheetId="9">
        <row r="5">
          <cell r="L5">
            <v>1184.48</v>
          </cell>
        </row>
        <row r="6">
          <cell r="L6">
            <v>707.33</v>
          </cell>
        </row>
        <row r="7">
          <cell r="L7">
            <v>353.06</v>
          </cell>
        </row>
        <row r="8">
          <cell r="L8">
            <v>1225.87</v>
          </cell>
        </row>
        <row r="9">
          <cell r="L9">
            <v>1280.27</v>
          </cell>
        </row>
        <row r="10">
          <cell r="L10">
            <v>3386.3</v>
          </cell>
        </row>
        <row r="11">
          <cell r="L11">
            <v>414.96</v>
          </cell>
        </row>
        <row r="12">
          <cell r="L12">
            <v>3874.8</v>
          </cell>
        </row>
        <row r="13">
          <cell r="L13">
            <v>1462.48</v>
          </cell>
        </row>
        <row r="14">
          <cell r="L14">
            <v>3575.24</v>
          </cell>
        </row>
        <row r="15">
          <cell r="L15">
            <v>1728.26</v>
          </cell>
        </row>
        <row r="16">
          <cell r="L16">
            <v>816.43</v>
          </cell>
        </row>
        <row r="17">
          <cell r="L17">
            <v>727.17</v>
          </cell>
        </row>
        <row r="18">
          <cell r="L18">
            <v>2085.4</v>
          </cell>
        </row>
        <row r="19">
          <cell r="L19">
            <v>2037.94</v>
          </cell>
        </row>
        <row r="20">
          <cell r="L20">
            <v>76.8</v>
          </cell>
        </row>
        <row r="21">
          <cell r="L21">
            <v>348.27</v>
          </cell>
        </row>
        <row r="22">
          <cell r="L22">
            <v>434.34</v>
          </cell>
        </row>
        <row r="23">
          <cell r="L23">
            <v>2244.34</v>
          </cell>
        </row>
        <row r="24">
          <cell r="L24">
            <v>1703.98</v>
          </cell>
        </row>
        <row r="25">
          <cell r="L25">
            <v>779.34</v>
          </cell>
        </row>
        <row r="26">
          <cell r="L26">
            <v>228.64</v>
          </cell>
        </row>
        <row r="27">
          <cell r="L27">
            <v>503.23</v>
          </cell>
        </row>
        <row r="28">
          <cell r="L28">
            <v>293.55</v>
          </cell>
        </row>
      </sheetData>
      <sheetData sheetId="10">
        <row r="5">
          <cell r="L5">
            <v>1747.3</v>
          </cell>
        </row>
        <row r="6">
          <cell r="L6">
            <v>299.08</v>
          </cell>
        </row>
        <row r="7">
          <cell r="L7">
            <v>567.06</v>
          </cell>
        </row>
        <row r="8">
          <cell r="L8">
            <v>125.93</v>
          </cell>
        </row>
        <row r="9">
          <cell r="L9">
            <v>51.63</v>
          </cell>
        </row>
        <row r="10">
          <cell r="L10">
            <v>407.54</v>
          </cell>
        </row>
        <row r="11">
          <cell r="L11">
            <v>732.73</v>
          </cell>
        </row>
        <row r="12">
          <cell r="L12">
            <v>121.85</v>
          </cell>
        </row>
        <row r="13">
          <cell r="L13">
            <v>897.95</v>
          </cell>
        </row>
        <row r="14">
          <cell r="L14">
            <v>338.35</v>
          </cell>
        </row>
        <row r="15">
          <cell r="L15">
            <v>134.35</v>
          </cell>
        </row>
        <row r="16">
          <cell r="L16">
            <v>579.76</v>
          </cell>
        </row>
        <row r="17">
          <cell r="L17">
            <v>926.66</v>
          </cell>
        </row>
        <row r="18">
          <cell r="L18">
            <v>147.63</v>
          </cell>
        </row>
      </sheetData>
      <sheetData sheetId="11">
        <row r="5">
          <cell r="L5">
            <v>64.41</v>
          </cell>
        </row>
        <row r="6">
          <cell r="L6">
            <v>1311.57</v>
          </cell>
        </row>
        <row r="7">
          <cell r="L7">
            <v>22.23</v>
          </cell>
        </row>
        <row r="8">
          <cell r="L8">
            <v>48.45</v>
          </cell>
        </row>
        <row r="9">
          <cell r="L9">
            <v>1375.98</v>
          </cell>
        </row>
        <row r="10">
          <cell r="L10">
            <v>1200.29</v>
          </cell>
        </row>
        <row r="11">
          <cell r="L11">
            <v>576.84</v>
          </cell>
        </row>
        <row r="12">
          <cell r="L12">
            <v>59.28</v>
          </cell>
        </row>
        <row r="13">
          <cell r="L13">
            <v>123.12</v>
          </cell>
        </row>
      </sheetData>
      <sheetData sheetId="12">
        <row r="5">
          <cell r="L5">
            <v>19.38</v>
          </cell>
        </row>
        <row r="6">
          <cell r="L6">
            <v>141.93</v>
          </cell>
        </row>
        <row r="7">
          <cell r="L7">
            <v>139.65</v>
          </cell>
        </row>
        <row r="8">
          <cell r="L8">
            <v>35.34</v>
          </cell>
        </row>
        <row r="9">
          <cell r="L9">
            <v>229.14</v>
          </cell>
        </row>
        <row r="10">
          <cell r="L10">
            <v>343.14</v>
          </cell>
        </row>
        <row r="11">
          <cell r="L11">
            <v>552.33</v>
          </cell>
        </row>
        <row r="12">
          <cell r="L12">
            <v>322.62</v>
          </cell>
        </row>
        <row r="13">
          <cell r="L13">
            <v>237.69</v>
          </cell>
        </row>
      </sheetData>
      <sheetData sheetId="13">
        <row r="5">
          <cell r="L5">
            <v>989.95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10" workbookViewId="0">
      <selection activeCell="H28" sqref="H28"/>
    </sheetView>
  </sheetViews>
  <sheetFormatPr defaultColWidth="22" defaultRowHeight="24" customHeight="1" outlineLevelCol="7"/>
  <cols>
    <col min="1" max="1" width="17.1333333333333" customWidth="1"/>
    <col min="2" max="2" width="19.3833333333333" customWidth="1"/>
    <col min="3" max="3" width="18.8833333333333" customWidth="1"/>
    <col min="4" max="5" width="17.25" customWidth="1"/>
  </cols>
  <sheetData>
    <row r="1" customHeight="1" spans="1:1">
      <c r="A1" t="s">
        <v>0</v>
      </c>
    </row>
    <row r="2" customHeight="1" spans="1:5">
      <c r="A2" s="4" t="s">
        <v>1</v>
      </c>
      <c r="B2" s="4"/>
      <c r="C2" s="4"/>
      <c r="D2" s="4"/>
      <c r="E2" s="4"/>
    </row>
    <row r="3" ht="32.1" customHeight="1" spans="1:5">
      <c r="A3" s="5" t="s">
        <v>2</v>
      </c>
      <c r="B3" s="5"/>
      <c r="C3" s="5"/>
      <c r="D3" s="5"/>
      <c r="E3" s="5"/>
    </row>
    <row r="4" ht="27" customHeight="1" spans="1:5">
      <c r="A4" s="6" t="s">
        <v>3</v>
      </c>
      <c r="B4" s="6"/>
      <c r="C4" s="6"/>
      <c r="D4" s="6"/>
      <c r="E4" s="6"/>
    </row>
    <row r="5" customHeight="1" spans="1:5">
      <c r="A5" s="6" t="s">
        <v>4</v>
      </c>
      <c r="B5" s="6" t="s">
        <v>5</v>
      </c>
      <c r="C5" s="6" t="s">
        <v>6</v>
      </c>
      <c r="D5" s="6"/>
      <c r="E5" s="6" t="s">
        <v>7</v>
      </c>
    </row>
    <row r="6" customHeight="1" spans="1:5">
      <c r="A6" s="6"/>
      <c r="B6" s="6"/>
      <c r="C6" s="6" t="s">
        <v>8</v>
      </c>
      <c r="D6" s="6" t="s">
        <v>9</v>
      </c>
      <c r="E6" s="6"/>
    </row>
    <row r="7" customHeight="1" spans="1:5">
      <c r="A7" s="6"/>
      <c r="B7" s="6"/>
      <c r="C7" s="6"/>
      <c r="D7" s="6"/>
      <c r="E7" s="6"/>
    </row>
    <row r="8" customHeight="1" spans="1:5">
      <c r="A8" s="6"/>
      <c r="B8" s="7">
        <f>B9+B10+B11+B12+B13+B14+B15+B16+B17+B18+B19+B20</f>
        <v>2485054.84</v>
      </c>
      <c r="C8" s="7">
        <f>C9+C10+C11+C12+C13+C14+C15+C16+C17+C18+C19+C20</f>
        <v>121162.86</v>
      </c>
      <c r="D8" s="7">
        <f>D9+D10+D11+D12+D13+D14+D15+D16+D17+D18+D19+D20</f>
        <v>121162.86</v>
      </c>
      <c r="E8" s="7">
        <f>B8+C8+D8</f>
        <v>2727380.56</v>
      </c>
    </row>
    <row r="9" customHeight="1" spans="1:5">
      <c r="A9" s="6" t="s">
        <v>10</v>
      </c>
      <c r="B9" s="6">
        <v>11339.24</v>
      </c>
      <c r="C9" s="8">
        <v>1106.94</v>
      </c>
      <c r="D9" s="7">
        <f>[1]龙尾镇!$L$5+[1]龙尾镇!$L$6+[1]龙尾镇!$L$7</f>
        <v>1106.94</v>
      </c>
      <c r="E9" s="7">
        <f t="shared" ref="E9:E20" si="0">B9+C9+D9</f>
        <v>13553.12</v>
      </c>
    </row>
    <row r="10" s="1" customFormat="1" customHeight="1" spans="1:5">
      <c r="A10" s="9" t="s">
        <v>11</v>
      </c>
      <c r="B10" s="9">
        <v>16385.6</v>
      </c>
      <c r="C10" s="8">
        <v>1727.1</v>
      </c>
      <c r="D10" s="10">
        <f>[1]白塔镇!$L$5+[1]白塔镇!$L$6+[1]白塔镇!$L$7</f>
        <v>1727.1</v>
      </c>
      <c r="E10" s="7">
        <f t="shared" si="0"/>
        <v>19839.8</v>
      </c>
    </row>
    <row r="11" customHeight="1" spans="1:5">
      <c r="A11" s="6" t="s">
        <v>12</v>
      </c>
      <c r="B11" s="6">
        <v>8086.4</v>
      </c>
      <c r="C11" s="8">
        <v>151.62</v>
      </c>
      <c r="D11" s="7">
        <f>[1]霖磐镇!$L$5</f>
        <v>151.62</v>
      </c>
      <c r="E11" s="7">
        <f t="shared" si="0"/>
        <v>8389.64</v>
      </c>
    </row>
    <row r="12" s="2" customFormat="1" customHeight="1" spans="1:5">
      <c r="A12" s="11" t="s">
        <v>13</v>
      </c>
      <c r="B12" s="11">
        <v>9788.8</v>
      </c>
      <c r="C12" s="8">
        <v>183.54</v>
      </c>
      <c r="D12" s="12">
        <f>[1]桂岭镇!$L$5+[1]桂岭镇!$L$6</f>
        <v>183.54</v>
      </c>
      <c r="E12" s="7">
        <f t="shared" si="0"/>
        <v>10155.88</v>
      </c>
    </row>
    <row r="13" s="3" customFormat="1" customHeight="1" spans="1:5">
      <c r="A13" s="13" t="s">
        <v>14</v>
      </c>
      <c r="B13" s="13">
        <v>648412.54</v>
      </c>
      <c r="C13" s="8">
        <v>36012.22</v>
      </c>
      <c r="D13" s="14">
        <v>36012.22</v>
      </c>
      <c r="E13" s="7">
        <f t="shared" si="0"/>
        <v>720436.98</v>
      </c>
    </row>
    <row r="14" s="3" customFormat="1" customHeight="1" spans="1:5">
      <c r="A14" s="13" t="s">
        <v>15</v>
      </c>
      <c r="B14" s="13">
        <v>601145.56</v>
      </c>
      <c r="C14" s="8">
        <v>31508.36</v>
      </c>
      <c r="D14" s="14">
        <v>31508.36</v>
      </c>
      <c r="E14" s="7">
        <f t="shared" si="0"/>
        <v>664162.28</v>
      </c>
    </row>
    <row r="15" s="2" customFormat="1" customHeight="1" spans="1:5">
      <c r="A15" s="11" t="s">
        <v>16</v>
      </c>
      <c r="B15" s="11">
        <v>220236.8</v>
      </c>
      <c r="C15" s="8">
        <v>4129.44</v>
      </c>
      <c r="D15" s="12">
        <f>[1]锡场镇!$L$5+[1]锡场镇!$L$6+[1]锡场镇!$L$7+[1]锡场镇!$L$8+[1]锡场镇!$L$9</f>
        <v>4129.44</v>
      </c>
      <c r="E15" s="7">
        <f t="shared" si="0"/>
        <v>228495.68</v>
      </c>
    </row>
    <row r="16" s="1" customFormat="1" customHeight="1" spans="1:5">
      <c r="A16" s="13" t="s">
        <v>17</v>
      </c>
      <c r="B16" s="9">
        <v>388527.74</v>
      </c>
      <c r="C16" s="8">
        <v>31472.48</v>
      </c>
      <c r="D16" s="14">
        <f>[1]埔田镇!$L$5+[1]埔田镇!$L$6+[1]埔田镇!$L$7+[1]埔田镇!$L$8+[1]埔田镇!$L$9+[1]埔田镇!$L$10+[1]埔田镇!$L$11+[1]埔田镇!$L$12+[1]埔田镇!$L$13+[1]埔田镇!$L$14+[1]埔田镇!$L$15+[1]埔田镇!$L$16+[1]埔田镇!$L$17+[1]埔田镇!$L$18+[1]埔田镇!$L$19+[1]埔田镇!$L$20+[1]埔田镇!$L$21+[1]埔田镇!$L$22+[1]埔田镇!$L$23+[1]埔田镇!$L$24+[1]埔田镇!$L$25+[1]埔田镇!$L$26+[1]埔田镇!$L$27+[1]埔田镇!$L$28</f>
        <v>31472.48</v>
      </c>
      <c r="E16" s="7">
        <f t="shared" si="0"/>
        <v>451472.7</v>
      </c>
    </row>
    <row r="17" customHeight="1" spans="1:5">
      <c r="A17" s="11" t="s">
        <v>18</v>
      </c>
      <c r="B17" s="6">
        <v>377483.84</v>
      </c>
      <c r="C17" s="8">
        <v>7077.82</v>
      </c>
      <c r="D17" s="12">
        <f>[1]曲溪镇!$L$5+[1]曲溪镇!$L$6+[1]曲溪镇!$L$7+[1]曲溪镇!$L$8+[1]曲溪镇!$L$9+[1]曲溪镇!$L$10+[1]曲溪镇!$L$11+[1]曲溪镇!$L$12+[1]曲溪镇!$L$13+[1]曲溪镇!$L$14+[1]曲溪镇!$L$15+[1]曲溪镇!$L$16+[1]曲溪镇!$L$17+[1]曲溪镇!$L$18</f>
        <v>7077.82</v>
      </c>
      <c r="E17" s="7">
        <f t="shared" si="0"/>
        <v>391639.48</v>
      </c>
    </row>
    <row r="18" customHeight="1" spans="1:5">
      <c r="A18" s="11" t="s">
        <v>19</v>
      </c>
      <c r="B18" s="6">
        <v>150540.8</v>
      </c>
      <c r="C18" s="8">
        <v>4782.17</v>
      </c>
      <c r="D18" s="12">
        <f>[1]云路镇!$L$5+[1]云路镇!$L$6+[1]云路镇!$L$7+[1]云路镇!$L$8+[1]云路镇!$L$9+[1]云路镇!$L$10+[1]云路镇!$L$11+[1]云路镇!$L$12+[1]云路镇!$L$13</f>
        <v>4782.17</v>
      </c>
      <c r="E18" s="7">
        <f t="shared" si="0"/>
        <v>160105.14</v>
      </c>
    </row>
    <row r="19" customHeight="1" spans="1:5">
      <c r="A19" s="11" t="s">
        <v>20</v>
      </c>
      <c r="B19" s="6">
        <v>310.08</v>
      </c>
      <c r="C19" s="8">
        <v>2021.22</v>
      </c>
      <c r="D19" s="12">
        <f>[1]玉窖镇!$L$5+[1]玉窖镇!$L$6+[1]玉窖镇!$L$7+[1]玉窖镇!$L$8+[1]玉窖镇!$L$9+[1]玉窖镇!$L$10+[1]玉窖镇!$L$11+[1]玉窖镇!$L$12+[1]玉窖镇!$L$13</f>
        <v>2021.22</v>
      </c>
      <c r="E19" s="7">
        <f t="shared" si="0"/>
        <v>4352.52</v>
      </c>
    </row>
    <row r="20" customHeight="1" spans="1:5">
      <c r="A20" s="11" t="s">
        <v>21</v>
      </c>
      <c r="B20" s="12">
        <v>52797.44</v>
      </c>
      <c r="C20" s="8">
        <v>989.95</v>
      </c>
      <c r="D20" s="12">
        <f>[1]林科所!$L$5</f>
        <v>989.95</v>
      </c>
      <c r="E20" s="7">
        <f t="shared" si="0"/>
        <v>54777.34</v>
      </c>
    </row>
    <row r="21" customHeight="1" spans="1:5">
      <c r="A21" s="6" t="s">
        <v>22</v>
      </c>
      <c r="B21" s="6"/>
      <c r="C21" s="6"/>
      <c r="D21" s="6"/>
      <c r="E21" s="6"/>
    </row>
    <row r="22" customHeight="1" spans="1:5">
      <c r="A22" s="15" t="s">
        <v>4</v>
      </c>
      <c r="B22" s="15" t="s">
        <v>23</v>
      </c>
      <c r="C22" s="15"/>
      <c r="D22" s="15"/>
      <c r="E22" s="15" t="s">
        <v>7</v>
      </c>
    </row>
    <row r="23" customHeight="1" spans="1:5">
      <c r="A23" s="15"/>
      <c r="B23" s="15" t="s">
        <v>5</v>
      </c>
      <c r="C23" s="15" t="s">
        <v>24</v>
      </c>
      <c r="D23" s="15" t="s">
        <v>25</v>
      </c>
      <c r="E23" s="15"/>
    </row>
    <row r="24" customHeight="1" spans="1:5">
      <c r="A24" s="15" t="s">
        <v>26</v>
      </c>
      <c r="B24" s="7">
        <f>B25+B26+B27+B28+B29+B30+B31</f>
        <v>3976963.76</v>
      </c>
      <c r="C24" s="15">
        <f>C25+C26+C27+C28+C29+C30+C31</f>
        <v>24719</v>
      </c>
      <c r="D24" s="7"/>
      <c r="E24" s="15"/>
    </row>
    <row r="25" customHeight="1" spans="1:8">
      <c r="A25" s="15" t="s">
        <v>10</v>
      </c>
      <c r="B25" s="6">
        <v>47697.6</v>
      </c>
      <c r="C25" s="7">
        <v>558</v>
      </c>
      <c r="D25" s="7"/>
      <c r="E25" s="15"/>
      <c r="G25" s="16"/>
      <c r="H25" s="17"/>
    </row>
    <row r="26" customHeight="1" spans="1:8">
      <c r="A26" s="15" t="s">
        <v>11</v>
      </c>
      <c r="B26" s="7">
        <v>75726.4</v>
      </c>
      <c r="C26" s="7">
        <v>2</v>
      </c>
      <c r="D26" s="7"/>
      <c r="E26" s="15"/>
      <c r="G26" s="16"/>
      <c r="H26" s="17"/>
    </row>
    <row r="27" customHeight="1" spans="1:5">
      <c r="A27" s="15" t="s">
        <v>14</v>
      </c>
      <c r="B27" s="6">
        <v>1272238.98</v>
      </c>
      <c r="C27" s="7">
        <v>2752</v>
      </c>
      <c r="D27" s="7"/>
      <c r="E27" s="15"/>
    </row>
    <row r="28" customHeight="1" spans="1:8">
      <c r="A28" s="15" t="s">
        <v>15</v>
      </c>
      <c r="B28" s="6">
        <v>1079299.88</v>
      </c>
      <c r="C28" s="7">
        <v>1221</v>
      </c>
      <c r="D28" s="7"/>
      <c r="E28" s="15"/>
      <c r="F28" s="18"/>
      <c r="G28" s="17"/>
      <c r="H28" s="17"/>
    </row>
    <row r="29" customHeight="1" spans="1:8">
      <c r="A29" s="15" t="s">
        <v>17</v>
      </c>
      <c r="B29" s="6">
        <v>1290004.42</v>
      </c>
      <c r="C29" s="7">
        <v>11600</v>
      </c>
      <c r="D29" s="7"/>
      <c r="E29" s="15"/>
      <c r="F29" s="17"/>
      <c r="G29" s="17"/>
      <c r="H29" s="17"/>
    </row>
    <row r="30" customHeight="1" spans="1:8">
      <c r="A30" s="15" t="s">
        <v>19</v>
      </c>
      <c r="B30" s="6">
        <v>104508.16</v>
      </c>
      <c r="C30" s="19">
        <v>3685</v>
      </c>
      <c r="D30" s="20"/>
      <c r="E30" s="15"/>
      <c r="F30" s="17"/>
      <c r="G30" s="17"/>
      <c r="H30" s="17"/>
    </row>
    <row r="31" customHeight="1" spans="1:8">
      <c r="A31" s="15" t="s">
        <v>20</v>
      </c>
      <c r="B31" s="7">
        <v>107488.32</v>
      </c>
      <c r="C31" s="7">
        <v>4901</v>
      </c>
      <c r="D31" s="21"/>
      <c r="E31" s="22"/>
      <c r="F31" s="18"/>
      <c r="G31" s="17"/>
      <c r="H31" s="17"/>
    </row>
    <row r="32" customHeight="1" spans="1:5">
      <c r="A32" s="6"/>
      <c r="B32" s="6"/>
      <c r="C32" s="6"/>
      <c r="D32" s="6"/>
      <c r="E32" s="6"/>
    </row>
    <row r="33" customHeight="1" spans="1:6">
      <c r="A33" s="6" t="s">
        <v>27</v>
      </c>
      <c r="B33" s="6"/>
      <c r="C33" s="21">
        <v>6462018.6</v>
      </c>
      <c r="D33" s="15"/>
      <c r="E33" s="21"/>
      <c r="F33" s="23"/>
    </row>
    <row r="34" customHeight="1" spans="1:5">
      <c r="A34" s="6" t="s">
        <v>28</v>
      </c>
      <c r="B34" s="6"/>
      <c r="C34" s="7">
        <v>1130853.68</v>
      </c>
      <c r="D34" s="7"/>
      <c r="E34" s="7"/>
    </row>
    <row r="35" customHeight="1" spans="1:6">
      <c r="A35" s="6" t="s">
        <v>29</v>
      </c>
      <c r="B35" s="6"/>
      <c r="C35" s="7">
        <v>121162.86</v>
      </c>
      <c r="D35" s="7"/>
      <c r="E35" s="7"/>
      <c r="F35" s="23"/>
    </row>
    <row r="36" customHeight="1" spans="1:5">
      <c r="A36" s="6" t="s">
        <v>30</v>
      </c>
      <c r="B36" s="6"/>
      <c r="C36" s="7">
        <v>121162.86</v>
      </c>
      <c r="D36" s="7"/>
      <c r="E36" s="7"/>
    </row>
    <row r="37" customHeight="1" spans="1:5">
      <c r="A37" s="6" t="s">
        <v>31</v>
      </c>
      <c r="B37" s="6"/>
      <c r="C37" s="7">
        <f>C33+C34+C35+C36</f>
        <v>7835198</v>
      </c>
      <c r="D37" s="7"/>
      <c r="E37" s="7"/>
    </row>
    <row r="38" customHeight="1" spans="3:4">
      <c r="C38" s="24"/>
      <c r="D38" s="15"/>
    </row>
  </sheetData>
  <mergeCells count="17">
    <mergeCell ref="A2:E2"/>
    <mergeCell ref="A3:E3"/>
    <mergeCell ref="A4:E4"/>
    <mergeCell ref="C5:D5"/>
    <mergeCell ref="A21:E21"/>
    <mergeCell ref="B22:D22"/>
    <mergeCell ref="A32:E32"/>
    <mergeCell ref="A33:B33"/>
    <mergeCell ref="A34:B34"/>
    <mergeCell ref="A35:B35"/>
    <mergeCell ref="A36:B36"/>
    <mergeCell ref="A37:B37"/>
    <mergeCell ref="A5:A8"/>
    <mergeCell ref="A22:A23"/>
    <mergeCell ref="B5:B6"/>
    <mergeCell ref="E5:E6"/>
    <mergeCell ref="E22:E23"/>
  </mergeCells>
  <pageMargins left="1.37777777777778" right="0.751388888888889" top="0.786805555555556" bottom="1" header="0.5" footer="0.5"/>
  <pageSetup paperSize="9" scale="80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</dc:creator>
  <cp:lastModifiedBy>Administrator</cp:lastModifiedBy>
  <dcterms:created xsi:type="dcterms:W3CDTF">2020-05-28T13:48:00Z</dcterms:created>
  <dcterms:modified xsi:type="dcterms:W3CDTF">2023-05-11T09:25:29Z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2BD39BD61EB7485AA72E30115667EABC</vt:lpwstr>
  </property>
</Properties>
</file>